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305" windowHeight="11475" tabRatio="761" activeTab="0"/>
  </bookViews>
  <sheets>
    <sheet name="AEREOS REEXPEDICION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<sst xmlns="http://schemas.openxmlformats.org/spreadsheetml/2006/main" count="55" uniqueCount="44">
  <si>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>total</t>
  </si>
  <si>
    <t>IGIC</t>
  </si>
  <si>
    <t>minimo 5kg</t>
  </si>
  <si>
    <t>total dúas</t>
  </si>
  <si>
    <t>TOTAL</t>
  </si>
  <si>
    <t xml:space="preserve">TOTAL   </t>
  </si>
  <si>
    <t>ALTO - X</t>
  </si>
  <si>
    <t>LARGO - X</t>
  </si>
  <si>
    <t>ANCHO X</t>
  </si>
  <si>
    <t>Minimo 2kg</t>
  </si>
  <si>
    <t>Minimo 1kg</t>
  </si>
  <si>
    <t>Islas- TNF/SCP,GOM, VDE</t>
  </si>
  <si>
    <t>SEGURO APLPICADO LOTT</t>
  </si>
  <si>
    <t>Islas- LPA/TNF,FUE Y LAN</t>
  </si>
  <si>
    <t>Minimo 10kg</t>
  </si>
  <si>
    <t>KILOS</t>
  </si>
  <si>
    <t>DUAS</t>
  </si>
  <si>
    <t xml:space="preserve">DUAS </t>
  </si>
  <si>
    <t>LA PALMA / GOMERA / HIERRO</t>
  </si>
  <si>
    <t>48h</t>
  </si>
  <si>
    <t>72h</t>
  </si>
  <si>
    <t>96h</t>
  </si>
  <si>
    <t>En los envíos a otras islas hay que sumar 24h por la reexpedicion</t>
  </si>
  <si>
    <t>PESO REAL</t>
  </si>
  <si>
    <t>PESO TASABLE</t>
  </si>
  <si>
    <t>Si Vd. ha recibido esta herramienta por error, le rogamos que nos informe inmediatamente al número de teléfono 928208607, fax 928411523 o a la dirección de correo electrónico: mic@mic2010.com</t>
  </si>
  <si>
    <t>CONDICIONES GENERALES</t>
  </si>
  <si>
    <t>PESO VOL</t>
  </si>
  <si>
    <t>AEREO - CALCULO VOLUMEN cm</t>
  </si>
  <si>
    <t>*</t>
  </si>
  <si>
    <r>
      <t>*</t>
    </r>
    <r>
      <rPr>
        <sz val="10"/>
        <color indexed="10"/>
        <rFont val="Calibri"/>
        <family val="2"/>
      </rPr>
      <t>El valor referido será valido sólo para los servicios que incluyan el T2LF en sus facturas. Si no cumplen el requisito se incrementara en 8€ el importe señalado</t>
    </r>
  </si>
  <si>
    <t>Esta herramienta procede de  Mic Servicios Integrales y puede contener  INFORMACION CONFIDENCIAL a la que  sólo tiene derecho  a  acceder  el destinatario. Conforme al Código  Penal será castigado  el  que, para descubrir los  secretos o vulnerar  la intimidad de  otro, sin  su consentimiento. También  incurre en  delito aquel que descubriere, revelare o cediere datos reservados de personas jurídicas, sin el consentimiento de sus representantes</t>
  </si>
  <si>
    <t>SERVICIO PUERTA / PUERTA</t>
  </si>
  <si>
    <t>TARIFAS ESTIPULADA PARA CARGA GENERAL</t>
  </si>
  <si>
    <t>NO INCLUYE:</t>
  </si>
  <si>
    <t>SEGURO A TODO RIESGO: CONSULTAR</t>
  </si>
  <si>
    <t>RECOGIDAS FALLIDAS  O SEGUNDAS ENTREGAS</t>
  </si>
  <si>
    <t>MERCANCIA ADR</t>
  </si>
  <si>
    <t>Se aplica la relacion PESO / VOLUMEN (Cual sea mayor)</t>
  </si>
  <si>
    <t>AEREOS PENINSULA / LPA</t>
  </si>
  <si>
    <t>FUERTEVENTURA / LANZAROTE / TENERIFE</t>
  </si>
  <si>
    <t>Servicio 24h LPA</t>
  </si>
  <si>
    <t>Servicio 48h LPA-TNF</t>
  </si>
  <si>
    <t>Servicio 72h LPA - TNF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</si>
</sst>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"/>
    <numFmt numFmtId="166" formatCode="#,##0.00\ _€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26"/>
      <color indexed="62"/>
      <name val="Calibri"/>
      <family val="2"/>
    </font>
    <font>
      <sz val="8"/>
      <color indexed="8"/>
      <name val="Calibri"/>
      <family val="2"/>
    </font>
    <font>
      <sz val="28"/>
      <color indexed="10"/>
      <name val="Calibri"/>
      <family val="2"/>
    </font>
    <font>
      <sz val="20"/>
      <color indexed="10"/>
      <name val="Calibri"/>
      <family val="2"/>
    </font>
    <font>
      <b/>
      <sz val="16"/>
      <color indexed="8"/>
      <name val="Calibri"/>
      <family val="2"/>
    </font>
    <font>
      <sz val="2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2"/>
      <color indexed="62"/>
      <name val="Calibri"/>
      <family val="2"/>
    </font>
    <font>
      <b/>
      <i/>
      <sz val="26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8" fontId="4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8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32" borderId="11" xfId="0" applyFont="1" applyFill="1" applyBorder="1" applyAlignment="1" applyProtection="1">
      <alignment horizontal="center"/>
      <protection/>
    </xf>
    <xf numFmtId="164" fontId="0" fillId="0" borderId="12" xfId="0" applyNumberFormat="1" applyBorder="1" applyAlignment="1">
      <alignment horizontal="center"/>
    </xf>
    <xf numFmtId="0" fontId="4" fillId="33" borderId="0" xfId="0" applyFont="1" applyFill="1" applyAlignment="1">
      <alignment/>
    </xf>
    <xf numFmtId="164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14" xfId="0" applyFill="1" applyBorder="1" applyAlignment="1">
      <alignment horizontal="center"/>
    </xf>
    <xf numFmtId="164" fontId="0" fillId="35" borderId="12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1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37" borderId="17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164" fontId="10" fillId="36" borderId="12" xfId="0" applyNumberFormat="1" applyFont="1" applyFill="1" applyBorder="1" applyAlignment="1">
      <alignment horizontal="center"/>
    </xf>
    <xf numFmtId="164" fontId="10" fillId="35" borderId="11" xfId="0" applyNumberFormat="1" applyFont="1" applyFill="1" applyBorder="1" applyAlignment="1">
      <alignment horizontal="center"/>
    </xf>
    <xf numFmtId="164" fontId="10" fillId="34" borderId="11" xfId="0" applyNumberFormat="1" applyFont="1" applyFill="1" applyBorder="1" applyAlignment="1">
      <alignment horizontal="center"/>
    </xf>
    <xf numFmtId="164" fontId="10" fillId="34" borderId="11" xfId="0" applyNumberFormat="1" applyFont="1" applyFill="1" applyBorder="1" applyAlignment="1" applyProtection="1">
      <alignment horizontal="center"/>
      <protection/>
    </xf>
    <xf numFmtId="164" fontId="10" fillId="18" borderId="11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8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164" fontId="10" fillId="35" borderId="21" xfId="0" applyNumberFormat="1" applyFont="1" applyFill="1" applyBorder="1" applyAlignment="1">
      <alignment horizontal="center"/>
    </xf>
    <xf numFmtId="164" fontId="10" fillId="35" borderId="22" xfId="0" applyNumberFormat="1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64" fontId="10" fillId="3" borderId="11" xfId="0" applyNumberFormat="1" applyFont="1" applyFill="1" applyBorder="1" applyAlignment="1" applyProtection="1">
      <alignment horizontal="center"/>
      <protection/>
    </xf>
    <xf numFmtId="164" fontId="10" fillId="38" borderId="11" xfId="0" applyNumberFormat="1" applyFont="1" applyFill="1" applyBorder="1" applyAlignment="1" applyProtection="1">
      <alignment horizont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1" fillId="37" borderId="24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36" borderId="23" xfId="0" applyFont="1" applyFill="1" applyBorder="1" applyAlignment="1" applyProtection="1">
      <alignment horizontal="center"/>
      <protection locked="0"/>
    </xf>
    <xf numFmtId="0" fontId="11" fillId="36" borderId="24" xfId="0" applyFont="1" applyFill="1" applyBorder="1" applyAlignment="1" applyProtection="1">
      <alignment horizontal="center"/>
      <protection locked="0"/>
    </xf>
    <xf numFmtId="0" fontId="4" fillId="39" borderId="10" xfId="0" applyFont="1" applyFill="1" applyBorder="1" applyAlignment="1" applyProtection="1">
      <alignment horizontal="center"/>
      <protection/>
    </xf>
    <xf numFmtId="0" fontId="4" fillId="36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top"/>
    </xf>
    <xf numFmtId="0" fontId="0" fillId="33" borderId="0" xfId="0" applyFill="1" applyAlignment="1">
      <alignment horizontal="center"/>
    </xf>
    <xf numFmtId="0" fontId="0" fillId="37" borderId="11" xfId="0" applyFill="1" applyBorder="1" applyAlignment="1">
      <alignment horizontal="center"/>
    </xf>
    <xf numFmtId="0" fontId="4" fillId="37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2</xdr:col>
      <xdr:colOff>514350</xdr:colOff>
      <xdr:row>3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438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</xdr:row>
      <xdr:rowOff>38100</xdr:rowOff>
    </xdr:from>
    <xdr:to>
      <xdr:col>10</xdr:col>
      <xdr:colOff>923925</xdr:colOff>
      <xdr:row>2</xdr:row>
      <xdr:rowOff>428625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62900" y="133350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28575</xdr:rowOff>
    </xdr:from>
    <xdr:to>
      <xdr:col>2</xdr:col>
      <xdr:colOff>514350</xdr:colOff>
      <xdr:row>3</xdr:row>
      <xdr:rowOff>38100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438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57"/>
  <sheetViews>
    <sheetView showGridLines="0" tabSelected="1" workbookViewId="0" topLeftCell="A1">
      <selection activeCell="G39" sqref="G39"/>
    </sheetView>
  </sheetViews>
  <sheetFormatPr defaultColWidth="11.421875" defaultRowHeight="15"/>
  <cols>
    <col min="1" max="1" width="1.421875" style="0" customWidth="1"/>
    <col min="2" max="11" width="14.28125" style="0" customWidth="1"/>
    <col min="12" max="12" width="1.421875" style="0" customWidth="1"/>
  </cols>
  <sheetData>
    <row r="1" spans="1:12" ht="7.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13"/>
    </row>
    <row r="2" spans="1:12" ht="15">
      <c r="A2" s="13"/>
      <c r="D2" s="3"/>
      <c r="G2" s="3"/>
      <c r="L2" s="13"/>
    </row>
    <row r="3" spans="1:12" ht="36.75" customHeight="1">
      <c r="A3" s="13"/>
      <c r="B3" s="51" t="s">
        <v>39</v>
      </c>
      <c r="C3" s="51"/>
      <c r="D3" s="51"/>
      <c r="E3" s="51"/>
      <c r="F3" s="51"/>
      <c r="G3" s="51"/>
      <c r="H3" s="51"/>
      <c r="I3" s="51"/>
      <c r="J3" s="51"/>
      <c r="K3" s="51"/>
      <c r="L3" s="13"/>
    </row>
    <row r="4" spans="1:12" ht="15.75">
      <c r="A4" s="13"/>
      <c r="B4" s="87" t="s">
        <v>32</v>
      </c>
      <c r="C4" s="87"/>
      <c r="D4" s="87"/>
      <c r="E4" s="87"/>
      <c r="F4" s="87"/>
      <c r="G4" s="87"/>
      <c r="H4" s="87"/>
      <c r="I4" s="87"/>
      <c r="J4" s="87"/>
      <c r="K4" s="87"/>
      <c r="L4" s="13"/>
    </row>
    <row r="5" spans="1:12" ht="15.75" customHeight="1">
      <c r="A5" s="13"/>
      <c r="B5" s="42"/>
      <c r="C5" s="42"/>
      <c r="D5" s="42"/>
      <c r="E5" s="42"/>
      <c r="F5" s="42"/>
      <c r="G5" s="42"/>
      <c r="H5" s="42"/>
      <c r="I5" s="42"/>
      <c r="J5" s="42"/>
      <c r="K5" s="42"/>
      <c r="L5" s="13"/>
    </row>
    <row r="6" spans="1:12" ht="15.75" customHeight="1" thickBot="1">
      <c r="A6" s="13"/>
      <c r="B6" s="42"/>
      <c r="C6" s="42"/>
      <c r="D6" s="42"/>
      <c r="E6" s="42"/>
      <c r="F6" s="42"/>
      <c r="G6" s="42"/>
      <c r="H6" s="42"/>
      <c r="I6" s="42"/>
      <c r="J6" s="42"/>
      <c r="K6" s="42"/>
      <c r="L6" s="13"/>
    </row>
    <row r="7" spans="1:12" ht="15">
      <c r="A7" s="13"/>
      <c r="C7" s="74" t="s">
        <v>15</v>
      </c>
      <c r="D7" s="78">
        <v>6</v>
      </c>
      <c r="F7" s="80" t="s">
        <v>16</v>
      </c>
      <c r="G7" s="82">
        <v>0</v>
      </c>
      <c r="H7" s="50" t="s">
        <v>29</v>
      </c>
      <c r="I7" s="74" t="s">
        <v>17</v>
      </c>
      <c r="J7" s="72">
        <v>0</v>
      </c>
      <c r="L7" s="13"/>
    </row>
    <row r="8" spans="1:12" ht="15.75" thickBot="1">
      <c r="A8" s="13"/>
      <c r="C8" s="75"/>
      <c r="D8" s="79"/>
      <c r="F8" s="81"/>
      <c r="G8" s="83"/>
      <c r="H8" s="50"/>
      <c r="I8" s="75"/>
      <c r="J8" s="73"/>
      <c r="L8" s="13"/>
    </row>
    <row r="9" spans="1:12" ht="15">
      <c r="A9" s="13"/>
      <c r="B9" s="15"/>
      <c r="C9" s="15"/>
      <c r="D9" s="16"/>
      <c r="E9" s="15"/>
      <c r="F9" s="15"/>
      <c r="G9" s="16"/>
      <c r="H9" s="15"/>
      <c r="I9" s="15"/>
      <c r="J9" s="15"/>
      <c r="L9" s="13"/>
    </row>
    <row r="10" spans="1:12" ht="15">
      <c r="A10" s="13"/>
      <c r="B10" s="15"/>
      <c r="C10" s="15"/>
      <c r="D10" s="16"/>
      <c r="E10" s="15"/>
      <c r="F10" s="15"/>
      <c r="G10" s="16"/>
      <c r="H10" s="15"/>
      <c r="I10" s="15"/>
      <c r="J10" s="15"/>
      <c r="L10" s="13"/>
    </row>
    <row r="11" spans="1:12" ht="15">
      <c r="A11" s="13"/>
      <c r="B11" s="15"/>
      <c r="C11" s="84" t="s">
        <v>41</v>
      </c>
      <c r="D11" s="84"/>
      <c r="E11" s="15"/>
      <c r="F11" s="85" t="s">
        <v>42</v>
      </c>
      <c r="G11" s="85"/>
      <c r="H11" s="15"/>
      <c r="I11" s="91" t="s">
        <v>43</v>
      </c>
      <c r="J11" s="91"/>
      <c r="L11" s="13"/>
    </row>
    <row r="12" spans="1:12" ht="15">
      <c r="A12" s="13"/>
      <c r="B12" s="15"/>
      <c r="C12" s="21" t="s">
        <v>10</v>
      </c>
      <c r="D12" s="21" t="s">
        <v>0</v>
      </c>
      <c r="E12" s="15"/>
      <c r="F12" s="21" t="s">
        <v>9</v>
      </c>
      <c r="G12" s="21" t="s">
        <v>0</v>
      </c>
      <c r="H12" s="15"/>
      <c r="I12" s="21" t="s">
        <v>14</v>
      </c>
      <c r="J12" s="21" t="s">
        <v>0</v>
      </c>
      <c r="L12" s="13"/>
    </row>
    <row r="13" spans="1:12" ht="21">
      <c r="A13" s="13"/>
      <c r="B13" s="15"/>
      <c r="C13" s="76">
        <f>IF(D7&lt;=1,10,((D7-1)*4.5)+10)</f>
        <v>32.5</v>
      </c>
      <c r="D13" s="76"/>
      <c r="E13" s="17"/>
      <c r="F13" s="77">
        <f>IF(D7&lt;=2,14,((D7-2)*3.5)+14)</f>
        <v>28</v>
      </c>
      <c r="G13" s="77"/>
      <c r="H13" s="17"/>
      <c r="I13" s="60">
        <f>IF(D7&lt;=10,36.1,((D7-10)*2.9)+36.1)</f>
        <v>36.1</v>
      </c>
      <c r="J13" s="60"/>
      <c r="L13" s="13"/>
    </row>
    <row r="14" spans="1:12" ht="15">
      <c r="A14" s="13"/>
      <c r="B14" s="41"/>
      <c r="C14" s="16"/>
      <c r="D14" s="16"/>
      <c r="E14" s="15"/>
      <c r="F14" s="16"/>
      <c r="G14" s="16"/>
      <c r="H14" s="15"/>
      <c r="I14" s="15"/>
      <c r="J14" s="15"/>
      <c r="L14" s="23"/>
    </row>
    <row r="15" spans="1:12" ht="15">
      <c r="A15" s="13"/>
      <c r="B15" s="4"/>
      <c r="C15" s="2" t="s">
        <v>3</v>
      </c>
      <c r="D15" s="18">
        <f>G7</f>
        <v>0</v>
      </c>
      <c r="F15" s="2" t="s">
        <v>3</v>
      </c>
      <c r="G15" s="18">
        <f>G7</f>
        <v>0</v>
      </c>
      <c r="I15" s="2" t="s">
        <v>3</v>
      </c>
      <c r="J15" s="18">
        <f>J7</f>
        <v>0</v>
      </c>
      <c r="L15" s="13"/>
    </row>
    <row r="16" spans="1:12" ht="15">
      <c r="A16" s="13"/>
      <c r="B16" s="3"/>
      <c r="C16" s="2" t="s">
        <v>4</v>
      </c>
      <c r="D16" s="11">
        <f>C13+D15</f>
        <v>32.5</v>
      </c>
      <c r="E16" s="10"/>
      <c r="F16" s="9" t="s">
        <v>5</v>
      </c>
      <c r="G16" s="11">
        <f>F13+G15</f>
        <v>28</v>
      </c>
      <c r="H16" s="3"/>
      <c r="I16" s="2" t="s">
        <v>5</v>
      </c>
      <c r="J16" s="12">
        <f>I13+J15</f>
        <v>36.1</v>
      </c>
      <c r="L16" s="13"/>
    </row>
    <row r="17" spans="1:12" ht="15">
      <c r="A17" s="13"/>
      <c r="B17" s="3"/>
      <c r="C17" s="3"/>
      <c r="D17" s="3"/>
      <c r="E17" s="3"/>
      <c r="F17" s="3"/>
      <c r="G17" s="3"/>
      <c r="H17" s="3"/>
      <c r="I17" s="3"/>
      <c r="L17" s="13"/>
    </row>
    <row r="18" spans="1:12" ht="6.75" customHeight="1">
      <c r="A18" s="13"/>
      <c r="B18" s="13"/>
      <c r="C18" s="13"/>
      <c r="D18" s="14"/>
      <c r="E18" s="13"/>
      <c r="F18" s="13"/>
      <c r="G18" s="14"/>
      <c r="H18" s="14"/>
      <c r="I18" s="14"/>
      <c r="J18" s="13"/>
      <c r="K18" s="13"/>
      <c r="L18" s="13"/>
    </row>
    <row r="19" spans="1:12" ht="15">
      <c r="A19" s="13"/>
      <c r="D19" s="3"/>
      <c r="G19" s="3"/>
      <c r="H19" s="3"/>
      <c r="I19" s="3"/>
      <c r="L19" s="13"/>
    </row>
    <row r="20" spans="1:12" ht="15" hidden="1">
      <c r="A20" s="13"/>
      <c r="C20" s="63" t="s">
        <v>13</v>
      </c>
      <c r="D20" s="63"/>
      <c r="F20" s="92"/>
      <c r="G20" s="92"/>
      <c r="H20" s="3"/>
      <c r="I20" s="63" t="s">
        <v>11</v>
      </c>
      <c r="J20" s="63"/>
      <c r="L20" s="13"/>
    </row>
    <row r="21" spans="1:12" ht="15" hidden="1">
      <c r="A21" s="13"/>
      <c r="B21" s="3"/>
      <c r="C21" s="1" t="s">
        <v>2</v>
      </c>
      <c r="D21" s="1" t="s">
        <v>0</v>
      </c>
      <c r="E21" s="3"/>
      <c r="F21" s="25"/>
      <c r="G21" s="25"/>
      <c r="H21" s="3"/>
      <c r="I21" s="1" t="s">
        <v>2</v>
      </c>
      <c r="J21" s="1" t="s">
        <v>0</v>
      </c>
      <c r="L21" s="13"/>
    </row>
    <row r="22" spans="1:21" ht="21" hidden="1">
      <c r="A22" s="13"/>
      <c r="B22" s="3"/>
      <c r="C22" s="61">
        <f>IF(D7&lt;=5,7.5,((D7-5)*0.4)+7.5)</f>
        <v>7.9</v>
      </c>
      <c r="D22" s="61"/>
      <c r="E22" s="3"/>
      <c r="F22" s="62"/>
      <c r="G22" s="62"/>
      <c r="H22" s="3"/>
      <c r="I22" s="61">
        <f>IF(D7&lt;=5,9.5,((D7-5)*0.6)+9.5)</f>
        <v>10.1</v>
      </c>
      <c r="J22" s="61"/>
      <c r="L22" s="13"/>
      <c r="Q22" s="3"/>
      <c r="R22" s="3"/>
      <c r="S22" s="3"/>
      <c r="T22" s="3"/>
      <c r="U22" s="3"/>
    </row>
    <row r="23" spans="1:21" ht="15" hidden="1">
      <c r="A23" s="13"/>
      <c r="B23" s="3"/>
      <c r="C23" s="19" t="s">
        <v>1</v>
      </c>
      <c r="D23" s="22">
        <f>(C22*0.03)+C22</f>
        <v>8.137</v>
      </c>
      <c r="E23" s="3"/>
      <c r="F23" s="26"/>
      <c r="G23" s="27"/>
      <c r="H23" s="3"/>
      <c r="I23" s="19" t="s">
        <v>1</v>
      </c>
      <c r="J23" s="22">
        <f>(I22*0.03)+I22</f>
        <v>10.403</v>
      </c>
      <c r="L23" s="13"/>
      <c r="Q23" s="3"/>
      <c r="R23" s="3"/>
      <c r="S23" s="3"/>
      <c r="T23" s="3"/>
      <c r="U23" s="3"/>
    </row>
    <row r="24" spans="1:21" ht="15" hidden="1">
      <c r="A24" s="13"/>
      <c r="B24" s="3"/>
      <c r="C24" s="4"/>
      <c r="D24" s="24"/>
      <c r="E24" s="3"/>
      <c r="F24" s="4"/>
      <c r="G24" s="24"/>
      <c r="L24" s="13"/>
      <c r="Q24" s="3"/>
      <c r="R24" s="3"/>
      <c r="S24" s="3"/>
      <c r="T24" s="3"/>
      <c r="U24" s="3"/>
    </row>
    <row r="25" spans="1:21" ht="15">
      <c r="A25" s="13"/>
      <c r="B25" s="3"/>
      <c r="C25" s="54" t="s">
        <v>40</v>
      </c>
      <c r="D25" s="55"/>
      <c r="E25" s="56"/>
      <c r="H25" s="66" t="s">
        <v>18</v>
      </c>
      <c r="I25" s="67"/>
      <c r="J25" s="68"/>
      <c r="L25" s="13"/>
      <c r="Q25" s="3"/>
      <c r="R25" s="3"/>
      <c r="S25" s="3"/>
      <c r="T25" s="3"/>
      <c r="U25" s="3"/>
    </row>
    <row r="26" spans="1:21" ht="7.5" customHeight="1">
      <c r="A26" s="13"/>
      <c r="B26" s="3"/>
      <c r="C26" s="32"/>
      <c r="D26" s="32"/>
      <c r="E26" s="32"/>
      <c r="F26" s="33"/>
      <c r="H26" s="46"/>
      <c r="I26" s="46"/>
      <c r="J26" s="46"/>
      <c r="L26" s="13"/>
      <c r="Q26" s="3"/>
      <c r="R26" s="3"/>
      <c r="S26" s="3"/>
      <c r="T26" s="3"/>
      <c r="U26" s="3"/>
    </row>
    <row r="27" spans="1:21" ht="22.5" customHeight="1">
      <c r="A27" s="13"/>
      <c r="B27" s="3"/>
      <c r="C27" s="31" t="s">
        <v>19</v>
      </c>
      <c r="D27" s="57">
        <f>D16+D23</f>
        <v>40.637</v>
      </c>
      <c r="E27" s="57"/>
      <c r="F27" s="4"/>
      <c r="H27" s="48"/>
      <c r="I27" s="69"/>
      <c r="J27" s="69"/>
      <c r="L27" s="13"/>
      <c r="O27" s="3"/>
      <c r="P27" s="3"/>
      <c r="Q27" s="3"/>
      <c r="R27" s="3"/>
      <c r="S27" s="3"/>
      <c r="T27" s="3"/>
      <c r="U27" s="3"/>
    </row>
    <row r="28" spans="1:21" ht="22.5" customHeight="1">
      <c r="A28" s="13"/>
      <c r="B28" s="3"/>
      <c r="C28" s="30" t="s">
        <v>20</v>
      </c>
      <c r="D28" s="58">
        <f>G16+D23</f>
        <v>36.137</v>
      </c>
      <c r="E28" s="58"/>
      <c r="F28" s="4"/>
      <c r="H28" s="47" t="s">
        <v>20</v>
      </c>
      <c r="I28" s="70">
        <f>G16+J23</f>
        <v>38.403</v>
      </c>
      <c r="J28" s="71"/>
      <c r="L28" s="13"/>
      <c r="O28" s="3"/>
      <c r="P28" s="3"/>
      <c r="Q28" s="3"/>
      <c r="R28" s="3"/>
      <c r="S28" s="3"/>
      <c r="T28" s="3"/>
      <c r="U28" s="3"/>
    </row>
    <row r="29" spans="1:21" ht="22.5" customHeight="1">
      <c r="A29" s="13"/>
      <c r="B29" s="3"/>
      <c r="C29" s="28" t="s">
        <v>21</v>
      </c>
      <c r="D29" s="59">
        <f>J16+D23</f>
        <v>44.237</v>
      </c>
      <c r="E29" s="59"/>
      <c r="F29" s="4"/>
      <c r="H29" s="29" t="s">
        <v>21</v>
      </c>
      <c r="I29" s="64">
        <f>J16+J23</f>
        <v>46.503</v>
      </c>
      <c r="J29" s="65"/>
      <c r="L29" s="13"/>
      <c r="O29" s="3"/>
      <c r="P29" s="3"/>
      <c r="Q29" s="3"/>
      <c r="R29" s="3"/>
      <c r="S29" s="3"/>
      <c r="T29" s="3"/>
      <c r="U29" s="3"/>
    </row>
    <row r="30" spans="1:21" ht="7.5" customHeight="1">
      <c r="A30" s="13"/>
      <c r="B30" s="3"/>
      <c r="C30" s="4"/>
      <c r="D30" s="24"/>
      <c r="E30" s="3"/>
      <c r="F30" s="4"/>
      <c r="G30" s="24"/>
      <c r="H30" s="3"/>
      <c r="I30" s="4"/>
      <c r="J30" s="24"/>
      <c r="L30" s="13"/>
      <c r="O30" s="3"/>
      <c r="P30" s="3"/>
      <c r="Q30" s="3"/>
      <c r="R30" s="3"/>
      <c r="S30" s="3"/>
      <c r="T30" s="3"/>
      <c r="U30" s="3"/>
    </row>
    <row r="31" spans="1:21" ht="15.75" customHeight="1">
      <c r="A31" s="13"/>
      <c r="B31" s="3"/>
      <c r="C31" s="53" t="s">
        <v>22</v>
      </c>
      <c r="D31" s="53"/>
      <c r="E31" s="53"/>
      <c r="F31" s="53"/>
      <c r="G31" s="53"/>
      <c r="H31" s="53"/>
      <c r="I31" s="53"/>
      <c r="J31" s="53"/>
      <c r="L31" s="13"/>
      <c r="O31" s="3"/>
      <c r="P31" s="3"/>
      <c r="Q31" s="3"/>
      <c r="R31" s="3"/>
      <c r="S31" s="3"/>
      <c r="T31" s="3"/>
      <c r="U31" s="3"/>
    </row>
    <row r="32" spans="1:21" ht="15">
      <c r="A32" s="13"/>
      <c r="I32" s="3"/>
      <c r="L32" s="13"/>
      <c r="O32" s="3"/>
      <c r="P32" s="3"/>
      <c r="Q32" s="3"/>
      <c r="R32" s="3"/>
      <c r="S32" s="3"/>
      <c r="T32" s="3"/>
      <c r="U32" s="3"/>
    </row>
    <row r="33" spans="1:21" ht="7.5" customHeight="1">
      <c r="A33" s="13"/>
      <c r="B33" s="13"/>
      <c r="C33" s="13"/>
      <c r="D33" s="13"/>
      <c r="E33" s="13"/>
      <c r="F33" s="13"/>
      <c r="G33" s="13"/>
      <c r="H33" s="13"/>
      <c r="I33" s="14"/>
      <c r="J33" s="13"/>
      <c r="K33" s="13"/>
      <c r="L33" s="13"/>
      <c r="O33" s="3"/>
      <c r="P33" s="3"/>
      <c r="Q33" s="3"/>
      <c r="R33" s="3"/>
      <c r="S33" s="3"/>
      <c r="T33" s="3"/>
      <c r="U33" s="3"/>
    </row>
    <row r="34" spans="1:21" ht="7.5" customHeight="1">
      <c r="A34" s="13"/>
      <c r="I34" s="3"/>
      <c r="L34" s="13"/>
      <c r="S34" s="5"/>
      <c r="T34" s="3"/>
      <c r="U34" s="3"/>
    </row>
    <row r="35" spans="1:21" ht="15.75" customHeight="1">
      <c r="A35" s="13"/>
      <c r="I35" s="3"/>
      <c r="L35" s="13"/>
      <c r="S35" s="5"/>
      <c r="T35" s="3"/>
      <c r="U35" s="3"/>
    </row>
    <row r="36" spans="1:21" ht="15">
      <c r="A36" s="13"/>
      <c r="C36" s="66" t="s">
        <v>28</v>
      </c>
      <c r="D36" s="67"/>
      <c r="E36" s="67"/>
      <c r="F36" s="67"/>
      <c r="G36" s="67"/>
      <c r="H36" s="67"/>
      <c r="I36" s="68"/>
      <c r="L36" s="13"/>
      <c r="S36" s="5"/>
      <c r="T36" s="3"/>
      <c r="U36" s="3"/>
    </row>
    <row r="37" spans="1:21" ht="15">
      <c r="A37" s="13"/>
      <c r="C37" s="2" t="s">
        <v>6</v>
      </c>
      <c r="D37" s="2" t="s">
        <v>7</v>
      </c>
      <c r="E37" s="2" t="s">
        <v>8</v>
      </c>
      <c r="F37" s="2" t="s">
        <v>23</v>
      </c>
      <c r="G37" s="2" t="s">
        <v>27</v>
      </c>
      <c r="H37" s="89" t="s">
        <v>24</v>
      </c>
      <c r="I37" s="89"/>
      <c r="L37" s="13"/>
      <c r="T37" s="7"/>
      <c r="U37" s="7"/>
    </row>
    <row r="38" spans="1:21" ht="15">
      <c r="A38" s="13"/>
      <c r="C38" s="34">
        <v>38</v>
      </c>
      <c r="D38" s="34">
        <v>18</v>
      </c>
      <c r="E38" s="34">
        <v>32</v>
      </c>
      <c r="F38" s="34">
        <v>6</v>
      </c>
      <c r="G38" s="36">
        <f>(C38*D38*E38)/4000</f>
        <v>5.472</v>
      </c>
      <c r="H38" s="90">
        <f>IF(F38&gt;=G38,F38,G38)</f>
        <v>6</v>
      </c>
      <c r="I38" s="90"/>
      <c r="L38" s="13"/>
      <c r="S38" s="5"/>
      <c r="T38" s="3"/>
      <c r="U38" s="6">
        <v>3</v>
      </c>
    </row>
    <row r="39" spans="1:21" ht="15">
      <c r="A39" s="13"/>
      <c r="C39" s="37"/>
      <c r="D39" s="38"/>
      <c r="E39" s="38"/>
      <c r="F39" s="38"/>
      <c r="G39" s="39"/>
      <c r="H39" s="37"/>
      <c r="I39" s="40"/>
      <c r="L39" s="13"/>
      <c r="S39" s="5"/>
      <c r="T39" s="3"/>
      <c r="U39" s="6">
        <v>6</v>
      </c>
    </row>
    <row r="40" spans="1:21" ht="15">
      <c r="A40" s="13"/>
      <c r="C40" t="s">
        <v>38</v>
      </c>
      <c r="D40" s="20"/>
      <c r="E40" s="20"/>
      <c r="F40" s="20"/>
      <c r="G40" s="4"/>
      <c r="H40" s="4"/>
      <c r="I40" s="4"/>
      <c r="L40" s="13"/>
      <c r="S40" s="5"/>
      <c r="T40" s="3"/>
      <c r="U40" s="6"/>
    </row>
    <row r="41" spans="1:21" ht="15">
      <c r="A41" s="13"/>
      <c r="I41" s="3"/>
      <c r="L41" s="13"/>
      <c r="S41" s="5"/>
      <c r="T41" s="3"/>
      <c r="U41" s="6"/>
    </row>
    <row r="42" spans="1:12" ht="15">
      <c r="A42" s="13"/>
      <c r="C42" s="43" t="s">
        <v>26</v>
      </c>
      <c r="I42" s="3"/>
      <c r="L42" s="13"/>
    </row>
    <row r="43" spans="1:12" ht="15">
      <c r="A43" s="13"/>
      <c r="C43" s="44" t="s">
        <v>33</v>
      </c>
      <c r="D43" s="44"/>
      <c r="E43" s="44"/>
      <c r="F43" s="44"/>
      <c r="I43" s="3"/>
      <c r="L43" s="13"/>
    </row>
    <row r="44" spans="1:12" ht="15">
      <c r="A44" s="13"/>
      <c r="C44" s="44" t="s">
        <v>12</v>
      </c>
      <c r="D44" s="44"/>
      <c r="E44" s="44"/>
      <c r="F44" s="44"/>
      <c r="I44" s="3"/>
      <c r="L44" s="13"/>
    </row>
    <row r="45" spans="1:12" ht="15">
      <c r="A45" s="13"/>
      <c r="C45" s="43" t="s">
        <v>34</v>
      </c>
      <c r="D45" s="5"/>
      <c r="E45" s="5"/>
      <c r="F45" s="5"/>
      <c r="I45" s="3"/>
      <c r="L45" s="13"/>
    </row>
    <row r="46" spans="1:12" ht="15">
      <c r="A46" s="13"/>
      <c r="C46" s="44" t="s">
        <v>35</v>
      </c>
      <c r="E46" s="45"/>
      <c r="I46" s="3"/>
      <c r="L46" s="13"/>
    </row>
    <row r="47" spans="1:12" ht="15">
      <c r="A47" s="13"/>
      <c r="C47" s="86" t="s">
        <v>36</v>
      </c>
      <c r="D47" s="86"/>
      <c r="E47" s="86"/>
      <c r="F47" s="86"/>
      <c r="G47" s="86"/>
      <c r="H47" s="86"/>
      <c r="I47" s="86"/>
      <c r="L47" s="13"/>
    </row>
    <row r="48" spans="1:12" ht="15">
      <c r="A48" s="13"/>
      <c r="C48" s="86" t="s">
        <v>37</v>
      </c>
      <c r="D48" s="86"/>
      <c r="E48" s="86"/>
      <c r="F48" s="86"/>
      <c r="G48" s="86"/>
      <c r="H48" s="86"/>
      <c r="I48" s="86"/>
      <c r="L48" s="13"/>
    </row>
    <row r="49" spans="1:12" ht="26.25">
      <c r="A49" s="13"/>
      <c r="B49" s="52" t="s">
        <v>30</v>
      </c>
      <c r="C49" s="52"/>
      <c r="D49" s="52"/>
      <c r="E49" s="52"/>
      <c r="F49" s="52"/>
      <c r="G49" s="52"/>
      <c r="H49" s="52"/>
      <c r="I49" s="52"/>
      <c r="J49" s="52"/>
      <c r="K49" s="52"/>
      <c r="L49" s="13"/>
    </row>
    <row r="50" spans="1:12" ht="15">
      <c r="A50" s="13"/>
      <c r="C50" s="35"/>
      <c r="D50" s="35"/>
      <c r="E50" s="35"/>
      <c r="F50" s="35"/>
      <c r="I50" s="3"/>
      <c r="L50" s="13"/>
    </row>
    <row r="51" spans="1:12" ht="7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9" ht="15">
      <c r="B52" s="8"/>
      <c r="C52" s="8"/>
      <c r="D52" s="8"/>
      <c r="E52" s="8"/>
      <c r="F52" s="8"/>
      <c r="G52" s="8"/>
      <c r="H52" s="8"/>
      <c r="I52" s="8"/>
    </row>
    <row r="53" spans="2:11" ht="15">
      <c r="B53" s="49" t="s">
        <v>31</v>
      </c>
      <c r="C53" s="49"/>
      <c r="D53" s="49"/>
      <c r="E53" s="49"/>
      <c r="F53" s="49"/>
      <c r="G53" s="49"/>
      <c r="H53" s="49"/>
      <c r="I53" s="49"/>
      <c r="J53" s="49"/>
      <c r="K53" s="49"/>
    </row>
    <row r="54" spans="2:11" ht="15"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2:11" ht="15"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2:11" ht="15">
      <c r="B56" s="49" t="s">
        <v>25</v>
      </c>
      <c r="C56" s="49"/>
      <c r="D56" s="49"/>
      <c r="E56" s="49"/>
      <c r="F56" s="49"/>
      <c r="G56" s="49"/>
      <c r="H56" s="49"/>
      <c r="I56" s="49"/>
      <c r="J56" s="49"/>
      <c r="K56" s="49"/>
    </row>
    <row r="57" spans="2:11" ht="15">
      <c r="B57" s="49"/>
      <c r="C57" s="49"/>
      <c r="D57" s="49"/>
      <c r="E57" s="49"/>
      <c r="F57" s="49"/>
      <c r="G57" s="49"/>
      <c r="H57" s="49"/>
      <c r="I57" s="49"/>
      <c r="J57" s="49"/>
      <c r="K57" s="49"/>
    </row>
  </sheetData>
  <sheetProtection selectLockedCells="1"/>
  <mergeCells count="39">
    <mergeCell ref="C47:I47"/>
    <mergeCell ref="C48:I48"/>
    <mergeCell ref="B4:K4"/>
    <mergeCell ref="A1:K1"/>
    <mergeCell ref="C36:I36"/>
    <mergeCell ref="H37:I37"/>
    <mergeCell ref="H38:I38"/>
    <mergeCell ref="I11:J11"/>
    <mergeCell ref="I22:J22"/>
    <mergeCell ref="F20:G20"/>
    <mergeCell ref="J7:J8"/>
    <mergeCell ref="I7:I8"/>
    <mergeCell ref="C13:D13"/>
    <mergeCell ref="F13:G13"/>
    <mergeCell ref="C7:C8"/>
    <mergeCell ref="D7:D8"/>
    <mergeCell ref="F7:F8"/>
    <mergeCell ref="G7:G8"/>
    <mergeCell ref="C11:D11"/>
    <mergeCell ref="F11:G11"/>
    <mergeCell ref="I13:J13"/>
    <mergeCell ref="C22:D22"/>
    <mergeCell ref="F22:G22"/>
    <mergeCell ref="C20:D20"/>
    <mergeCell ref="I20:J20"/>
    <mergeCell ref="I29:J29"/>
    <mergeCell ref="H25:J25"/>
    <mergeCell ref="I27:J27"/>
    <mergeCell ref="I28:J28"/>
    <mergeCell ref="B53:K55"/>
    <mergeCell ref="B56:K57"/>
    <mergeCell ref="H7:H8"/>
    <mergeCell ref="B3:K3"/>
    <mergeCell ref="B49:K49"/>
    <mergeCell ref="C31:J31"/>
    <mergeCell ref="C25:E25"/>
    <mergeCell ref="D27:E27"/>
    <mergeCell ref="D28:E28"/>
    <mergeCell ref="D29:E29"/>
  </mergeCells>
  <printOptions/>
  <pageMargins left="0.25" right="0.25" top="0.75" bottom="0.75" header="0.3" footer="0.3"/>
  <pageSetup horizontalDpi="600" verticalDpi="600" orientation="landscape" paperSize="9" scale="85" r:id="rId2"/>
  <headerFooter>
    <oddHeader xml:space="preserve">&amp;CMIC SERVICIOS INTEGRALES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Mensajeria Insular Canaria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administracion2</dc:creator>
  <cp:keywords/>
  <dc:description/>
  <cp:lastModifiedBy>Rafael</cp:lastModifiedBy>
  <dcterms:created xsi:type="dcterms:W3CDTF">2011-11-11T10:27:52Z</dcterms:created>
  <dcterms:modified xsi:type="dcterms:W3CDTF">2016-05-19T13:32:23Z</dcterms:modified>
  <cp:category/>
  <cp:version/>
  <cp:contentType/>
  <cp:contentStatus/>
</cp:coreProperties>
</file>